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<sst xmlns="http://schemas.openxmlformats.org/spreadsheetml/2006/main" count="16" uniqueCount="13">
  <si>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</si>
  <si>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</si>
  <si>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</si>
  <si>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</si>
  <si>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</si>
  <si>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</si>
  <si>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</si>
  <si>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</si>
  <si>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</si>
  <si>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Kőszeg, Jurisics tér</t>
  </si>
  <si>
    <t>Horvátzsidányi országút</t>
  </si>
  <si>
    <t>Képes kereszt, elágazás</t>
  </si>
  <si>
    <t>Tömörd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</si>
</sst>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Kőszeg - Tömörd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1975"/>
          <c:w val="0.76725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Adatlap!$E$4:$E$61</c:f>
              <c:numCache>
                <c:ptCount val="58"/>
                <c:pt idx="0">
                  <c:v>0</c:v>
                </c:pt>
                <c:pt idx="1">
                  <c:v>64.25622608277779</c:v>
                </c:pt>
                <c:pt idx="2">
                  <c:v>192.87095638005422</c:v>
                </c:pt>
                <c:pt idx="3">
                  <c:v>286.45191838464217</c:v>
                </c:pt>
                <c:pt idx="4">
                  <c:v>351.3191524393782</c:v>
                </c:pt>
                <c:pt idx="5">
                  <c:v>472.8911482458366</c:v>
                </c:pt>
                <c:pt idx="6">
                  <c:v>557.4676738995322</c:v>
                </c:pt>
                <c:pt idx="7">
                  <c:v>729.8547130171897</c:v>
                </c:pt>
                <c:pt idx="8">
                  <c:v>904.2890858550868</c:v>
                </c:pt>
                <c:pt idx="9">
                  <c:v>1069.6687319740313</c:v>
                </c:pt>
                <c:pt idx="10">
                  <c:v>1216.3389847542885</c:v>
                </c:pt>
                <c:pt idx="11">
                  <c:v>1356.405654331188</c:v>
                </c:pt>
                <c:pt idx="12">
                  <c:v>1585.7459597157815</c:v>
                </c:pt>
                <c:pt idx="13">
                  <c:v>1792.7247912092232</c:v>
                </c:pt>
                <c:pt idx="14">
                  <c:v>2075.148787373621</c:v>
                </c:pt>
                <c:pt idx="15">
                  <c:v>2310.87893987744</c:v>
                </c:pt>
                <c:pt idx="16">
                  <c:v>3015.5547854527504</c:v>
                </c:pt>
                <c:pt idx="17">
                  <c:v>3015.5547854527504</c:v>
                </c:pt>
                <c:pt idx="18">
                  <c:v>3667.1597932047985</c:v>
                </c:pt>
                <c:pt idx="19">
                  <c:v>3736.910924018827</c:v>
                </c:pt>
                <c:pt idx="20">
                  <c:v>3824.541731663109</c:v>
                </c:pt>
                <c:pt idx="21">
                  <c:v>3923.051335315922</c:v>
                </c:pt>
                <c:pt idx="22">
                  <c:v>4395.876297751183</c:v>
                </c:pt>
                <c:pt idx="23">
                  <c:v>5018.926840613646</c:v>
                </c:pt>
                <c:pt idx="24">
                  <c:v>5260.823792717662</c:v>
                </c:pt>
                <c:pt idx="25">
                  <c:v>6345.969447174816</c:v>
                </c:pt>
                <c:pt idx="26">
                  <c:v>6869.448427899938</c:v>
                </c:pt>
                <c:pt idx="27">
                  <c:v>8245.872440976516</c:v>
                </c:pt>
                <c:pt idx="28">
                  <c:v>8986.98236431764</c:v>
                </c:pt>
                <c:pt idx="29">
                  <c:v>9400.876493014688</c:v>
                </c:pt>
                <c:pt idx="30">
                  <c:v>9648.733846319194</c:v>
                </c:pt>
                <c:pt idx="31">
                  <c:v>9648.733846319194</c:v>
                </c:pt>
                <c:pt idx="32">
                  <c:v>9692.549250141334</c:v>
                </c:pt>
                <c:pt idx="33">
                  <c:v>11350.419528330522</c:v>
                </c:pt>
                <c:pt idx="34">
                  <c:v>11718.11576977141</c:v>
                </c:pt>
                <c:pt idx="35">
                  <c:v>12113.520006206307</c:v>
                </c:pt>
                <c:pt idx="36">
                  <c:v>12448.859139011884</c:v>
                </c:pt>
                <c:pt idx="37">
                  <c:v>12790.953089374096</c:v>
                </c:pt>
                <c:pt idx="38">
                  <c:v>12930.925849004414</c:v>
                </c:pt>
                <c:pt idx="39">
                  <c:v>12942.392864273646</c:v>
                </c:pt>
                <c:pt idx="40">
                  <c:v>13155.691678048877</c:v>
                </c:pt>
                <c:pt idx="41">
                  <c:v>13313.670363184769</c:v>
                </c:pt>
                <c:pt idx="42">
                  <c:v>13467.943275559039</c:v>
                </c:pt>
                <c:pt idx="43">
                  <c:v>13663.084789307146</c:v>
                </c:pt>
                <c:pt idx="44">
                  <c:v>13729.948403719478</c:v>
                </c:pt>
                <c:pt idx="45">
                  <c:v>13822.256096027171</c:v>
                </c:pt>
                <c:pt idx="46">
                  <c:v>14021.729432835138</c:v>
                </c:pt>
                <c:pt idx="47">
                  <c:v>14478.398906904744</c:v>
                </c:pt>
                <c:pt idx="48">
                  <c:v>14623.446451763522</c:v>
                </c:pt>
                <c:pt idx="49">
                  <c:v>14764.542005529653</c:v>
                </c:pt>
                <c:pt idx="50">
                  <c:v>14959.818239013342</c:v>
                </c:pt>
                <c:pt idx="51">
                  <c:v>15324.786512831968</c:v>
                </c:pt>
                <c:pt idx="52">
                  <c:v>21790.485214253753</c:v>
                </c:pt>
                <c:pt idx="53">
                  <c:v>21790.485214253753</c:v>
                </c:pt>
                <c:pt idx="54">
                  <c:v>21790.485214253753</c:v>
                </c:pt>
              </c:numCache>
            </c:numRef>
          </c:xVal>
          <c:yVal>
            <c:numRef>
              <c:f>Adatlap!$A$4:$A$61</c:f>
              <c:numCache>
                <c:ptCount val="58"/>
                <c:pt idx="0">
                  <c:v>275</c:v>
                </c:pt>
                <c:pt idx="1">
                  <c:v>275</c:v>
                </c:pt>
                <c:pt idx="2">
                  <c:v>275</c:v>
                </c:pt>
                <c:pt idx="3">
                  <c:v>275</c:v>
                </c:pt>
                <c:pt idx="4">
                  <c:v>270</c:v>
                </c:pt>
                <c:pt idx="5">
                  <c:v>270</c:v>
                </c:pt>
                <c:pt idx="6">
                  <c:v>270</c:v>
                </c:pt>
                <c:pt idx="7">
                  <c:v>270</c:v>
                </c:pt>
                <c:pt idx="8">
                  <c:v>270</c:v>
                </c:pt>
                <c:pt idx="9">
                  <c:v>270</c:v>
                </c:pt>
                <c:pt idx="10">
                  <c:v>275</c:v>
                </c:pt>
                <c:pt idx="11">
                  <c:v>280</c:v>
                </c:pt>
                <c:pt idx="12">
                  <c:v>290</c:v>
                </c:pt>
                <c:pt idx="13">
                  <c:v>300</c:v>
                </c:pt>
                <c:pt idx="14">
                  <c:v>310</c:v>
                </c:pt>
                <c:pt idx="15">
                  <c:v>320</c:v>
                </c:pt>
                <c:pt idx="16">
                  <c:v>330</c:v>
                </c:pt>
                <c:pt idx="17">
                  <c:v>330</c:v>
                </c:pt>
                <c:pt idx="18">
                  <c:v>320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320</c:v>
                </c:pt>
                <c:pt idx="26">
                  <c:v>300</c:v>
                </c:pt>
                <c:pt idx="27">
                  <c:v>280</c:v>
                </c:pt>
                <c:pt idx="28">
                  <c:v>280</c:v>
                </c:pt>
                <c:pt idx="29">
                  <c:v>275</c:v>
                </c:pt>
                <c:pt idx="30">
                  <c:v>270</c:v>
                </c:pt>
                <c:pt idx="31">
                  <c:v>270</c:v>
                </c:pt>
                <c:pt idx="32">
                  <c:v>270</c:v>
                </c:pt>
                <c:pt idx="33">
                  <c:v>265</c:v>
                </c:pt>
                <c:pt idx="34">
                  <c:v>265</c:v>
                </c:pt>
                <c:pt idx="35">
                  <c:v>260</c:v>
                </c:pt>
                <c:pt idx="36">
                  <c:v>260</c:v>
                </c:pt>
                <c:pt idx="37">
                  <c:v>250</c:v>
                </c:pt>
                <c:pt idx="38">
                  <c:v>240</c:v>
                </c:pt>
                <c:pt idx="39">
                  <c:v>240</c:v>
                </c:pt>
                <c:pt idx="40">
                  <c:v>240</c:v>
                </c:pt>
                <c:pt idx="41">
                  <c:v>245</c:v>
                </c:pt>
                <c:pt idx="42">
                  <c:v>240</c:v>
                </c:pt>
                <c:pt idx="43">
                  <c:v>240</c:v>
                </c:pt>
                <c:pt idx="44">
                  <c:v>250</c:v>
                </c:pt>
                <c:pt idx="45">
                  <c:v>250</c:v>
                </c:pt>
                <c:pt idx="46">
                  <c:v>260</c:v>
                </c:pt>
                <c:pt idx="47">
                  <c:v>260</c:v>
                </c:pt>
                <c:pt idx="48">
                  <c:v>240</c:v>
                </c:pt>
                <c:pt idx="49">
                  <c:v>235</c:v>
                </c:pt>
                <c:pt idx="50">
                  <c:v>235</c:v>
                </c:pt>
                <c:pt idx="51">
                  <c:v>245</c:v>
                </c:pt>
              </c:numCache>
            </c:numRef>
          </c:yVal>
          <c:smooth val="0"/>
        </c:ser>
        <c:axId val="32523489"/>
        <c:axId val="24275946"/>
      </c:scatterChart>
      <c:valAx>
        <c:axId val="32523489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275946"/>
        <c:crosses val="autoZero"/>
        <c:crossBetween val="midCat"/>
        <c:dispUnits/>
        <c:majorUnit val="5000"/>
        <c:minorUnit val="1000"/>
      </c:valAx>
      <c:valAx>
        <c:axId val="24275946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2348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0.597</cdr:y>
    </cdr:from>
    <cdr:to>
      <cdr:x>0.162</cdr:x>
      <cdr:y>0.9265</cdr:y>
    </cdr:to>
    <cdr:sp>
      <cdr:nvSpPr>
        <cdr:cNvPr id="1" name="Line 9"/>
        <cdr:cNvSpPr>
          <a:spLocks/>
        </cdr:cNvSpPr>
      </cdr:nvSpPr>
      <cdr:spPr>
        <a:xfrm>
          <a:off x="1485900" y="34385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</cdr:x>
      <cdr:y>0.45775</cdr:y>
    </cdr:from>
    <cdr:to>
      <cdr:x>0.35075</cdr:x>
      <cdr:y>0.9265</cdr:y>
    </cdr:to>
    <cdr:sp>
      <cdr:nvSpPr>
        <cdr:cNvPr id="2" name="Line 10"/>
        <cdr:cNvSpPr>
          <a:spLocks/>
        </cdr:cNvSpPr>
      </cdr:nvSpPr>
      <cdr:spPr>
        <a:xfrm flipH="1">
          <a:off x="3219450" y="2628900"/>
          <a:ext cx="952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0.70725</cdr:x>
      <cdr:y>0.48975</cdr:y>
    </cdr:from>
    <cdr:to>
      <cdr:x>0.70725</cdr:x>
      <cdr:y>0.9265</cdr:y>
    </cdr:to>
    <cdr:sp>
      <cdr:nvSpPr>
        <cdr:cNvPr id="3" name="Line 13"/>
        <cdr:cNvSpPr>
          <a:spLocks/>
        </cdr:cNvSpPr>
      </cdr:nvSpPr>
      <cdr:spPr>
        <a:xfrm>
          <a:off x="6515100" y="281940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0.1475</cdr:x>
      <cdr:y>0.746</cdr:y>
    </cdr:from>
    <cdr:to>
      <cdr:x>0.162</cdr:x>
      <cdr:y>0.907</cdr:y>
    </cdr:to>
    <cdr:sp>
      <cdr:nvSpPr>
        <cdr:cNvPr id="4" name="AutoShape 14"/>
        <cdr:cNvSpPr>
          <a:spLocks/>
        </cdr:cNvSpPr>
      </cdr:nvSpPr>
      <cdr:spPr>
        <a:xfrm rot="16200000">
          <a:off x="1352550" y="4295775"/>
          <a:ext cx="133350" cy="923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Kőszeg, Jurisics tér</a:t>
          </a:r>
        </a:p>
      </cdr:txBody>
    </cdr:sp>
  </cdr:relSizeAnchor>
  <cdr:relSizeAnchor xmlns:cdr="http://schemas.openxmlformats.org/drawingml/2006/chartDrawing">
    <cdr:from>
      <cdr:x>0.3345</cdr:x>
      <cdr:y>0.71025</cdr:y>
    </cdr:from>
    <cdr:to>
      <cdr:x>0.34875</cdr:x>
      <cdr:y>0.908</cdr:y>
    </cdr:to>
    <cdr:sp>
      <cdr:nvSpPr>
        <cdr:cNvPr id="5" name="AutoShape 15"/>
        <cdr:cNvSpPr>
          <a:spLocks/>
        </cdr:cNvSpPr>
      </cdr:nvSpPr>
      <cdr:spPr>
        <a:xfrm rot="16200000">
          <a:off x="3076575" y="4086225"/>
          <a:ext cx="133350" cy="1143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Horvátzsidányi országút</a:t>
          </a:r>
        </a:p>
      </cdr:txBody>
    </cdr:sp>
  </cdr:relSizeAnchor>
  <cdr:relSizeAnchor xmlns:cdr="http://schemas.openxmlformats.org/drawingml/2006/chartDrawing">
    <cdr:from>
      <cdr:x>0.69175</cdr:x>
      <cdr:y>0.773</cdr:y>
    </cdr:from>
    <cdr:to>
      <cdr:x>0.7065</cdr:x>
      <cdr:y>0.90725</cdr:y>
    </cdr:to>
    <cdr:sp>
      <cdr:nvSpPr>
        <cdr:cNvPr id="6" name="AutoShape 16"/>
        <cdr:cNvSpPr>
          <a:spLocks/>
        </cdr:cNvSpPr>
      </cdr:nvSpPr>
      <cdr:spPr>
        <a:xfrm rot="16200000">
          <a:off x="6372225" y="4448175"/>
          <a:ext cx="133350" cy="771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Tömörd, központ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29">
      <selection activeCell="I56" sqref="I5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275</v>
      </c>
      <c r="B4" s="40">
        <v>520</v>
      </c>
      <c r="C4" s="41">
        <v>525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275</v>
      </c>
      <c r="B5" s="6">
        <v>526</v>
      </c>
      <c r="C5" s="6">
        <v>536</v>
      </c>
      <c r="D5" s="2">
        <f>SQRT((B5-B4)*(B5-B4)+(C5-C4)*(C5-C4))</f>
        <v>12.529964086141668</v>
      </c>
      <c r="E5" s="23">
        <f>SUM(D$4:D5)*1000/195</f>
        <v>64.25622608277779</v>
      </c>
      <c r="F5" s="5">
        <f aca="true" t="shared" si="0" ref="F5:F57">IF(A5-A6&gt;0,A5-A6,0)</f>
        <v>0</v>
      </c>
      <c r="G5" s="16">
        <f aca="true" t="shared" si="1" ref="G5:G57">IF(A6-A5&gt;0,A6-A5,0)</f>
        <v>0</v>
      </c>
      <c r="H5" s="7"/>
    </row>
    <row r="6" spans="1:8" ht="12.75">
      <c r="A6" s="3">
        <v>275</v>
      </c>
      <c r="B6" s="1">
        <v>549</v>
      </c>
      <c r="C6" s="1">
        <v>526</v>
      </c>
      <c r="D6" s="2">
        <f aca="true" t="shared" si="2" ref="D6:D32">SQRT((B6-B5)*(B6-B5)+(C6-C5)*(C6-C5))</f>
        <v>25.079872407968907</v>
      </c>
      <c r="E6" s="23">
        <f>SUM(D$4:D6)*1000/195</f>
        <v>192.87095638005422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275</v>
      </c>
      <c r="B7" s="1">
        <v>567</v>
      </c>
      <c r="C7" s="1">
        <v>523</v>
      </c>
      <c r="D7" s="2">
        <f t="shared" si="2"/>
        <v>18.24828759089466</v>
      </c>
      <c r="E7" s="23">
        <f>SUM(D$4:D7)*1000/195</f>
        <v>286.45191838464217</v>
      </c>
      <c r="F7" s="5">
        <f t="shared" si="0"/>
        <v>5</v>
      </c>
      <c r="G7" s="16">
        <f t="shared" si="1"/>
        <v>0</v>
      </c>
      <c r="H7" s="4"/>
    </row>
    <row r="8" spans="1:8" ht="12.75">
      <c r="A8" s="3">
        <v>270</v>
      </c>
      <c r="B8" s="1">
        <v>563</v>
      </c>
      <c r="C8" s="1">
        <v>511</v>
      </c>
      <c r="D8" s="2">
        <f t="shared" si="2"/>
        <v>12.649110640673518</v>
      </c>
      <c r="E8" s="23">
        <f>SUM(D$4:D8)*1000/195</f>
        <v>351.3191524393782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270</v>
      </c>
      <c r="B9" s="1">
        <v>584</v>
      </c>
      <c r="C9" s="1">
        <v>500</v>
      </c>
      <c r="D9" s="2">
        <f t="shared" si="2"/>
        <v>23.706539182259394</v>
      </c>
      <c r="E9" s="23">
        <f>SUM(D$4:D9)*1000/195</f>
        <v>472.8911482458366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270</v>
      </c>
      <c r="B10" s="1">
        <v>580</v>
      </c>
      <c r="C10" s="1">
        <v>484</v>
      </c>
      <c r="D10" s="2">
        <f t="shared" si="2"/>
        <v>16.492422502470642</v>
      </c>
      <c r="E10" s="23">
        <f>SUM(D$4:D10)*1000/195</f>
        <v>557.4676738995322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270</v>
      </c>
      <c r="B11" s="1">
        <v>609</v>
      </c>
      <c r="C11" s="1">
        <v>467</v>
      </c>
      <c r="D11" s="2">
        <f t="shared" si="2"/>
        <v>33.61547262794322</v>
      </c>
      <c r="E11" s="23">
        <f>SUM(D$4:D11)*1000/195</f>
        <v>729.8547130171897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270</v>
      </c>
      <c r="B12" s="1">
        <v>595</v>
      </c>
      <c r="C12" s="1">
        <v>436</v>
      </c>
      <c r="D12" s="2">
        <f t="shared" si="2"/>
        <v>34.0147027033899</v>
      </c>
      <c r="E12" s="23">
        <f>SUM(D$4:D12)*1000/195</f>
        <v>904.2890858550868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270</v>
      </c>
      <c r="B13" s="1">
        <v>623</v>
      </c>
      <c r="C13" s="1">
        <v>420</v>
      </c>
      <c r="D13" s="2">
        <f t="shared" si="2"/>
        <v>32.2490309931942</v>
      </c>
      <c r="E13" s="23">
        <f>SUM(D$4:D13)*1000/195</f>
        <v>1069.6687319740313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275</v>
      </c>
      <c r="B14" s="1">
        <v>640</v>
      </c>
      <c r="C14" s="1">
        <v>397</v>
      </c>
      <c r="D14" s="2">
        <f t="shared" si="2"/>
        <v>28.600699292150182</v>
      </c>
      <c r="E14" s="23">
        <f>SUM(D$4:D14)*1000/195</f>
        <v>1216.3389847542885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280</v>
      </c>
      <c r="B15" s="1">
        <v>665</v>
      </c>
      <c r="C15" s="1">
        <v>386</v>
      </c>
      <c r="D15" s="2">
        <f t="shared" si="2"/>
        <v>27.313000567495326</v>
      </c>
      <c r="E15" s="23">
        <f>SUM(D$4:D15)*1000/195</f>
        <v>1356.405654331188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290</v>
      </c>
      <c r="B16" s="1">
        <v>705</v>
      </c>
      <c r="C16" s="1">
        <v>366</v>
      </c>
      <c r="D16" s="2">
        <f t="shared" si="2"/>
        <v>44.721359549995796</v>
      </c>
      <c r="E16" s="23">
        <f>SUM(D$4:D16)*1000/195</f>
        <v>1585.7459597157815</v>
      </c>
      <c r="F16" s="5">
        <f t="shared" si="0"/>
        <v>0</v>
      </c>
      <c r="G16" s="16">
        <f t="shared" si="1"/>
        <v>10</v>
      </c>
      <c r="H16" s="4"/>
    </row>
    <row r="17" spans="1:8" ht="12.75">
      <c r="A17" s="3">
        <v>300</v>
      </c>
      <c r="B17" s="1">
        <v>735</v>
      </c>
      <c r="C17" s="1">
        <v>339</v>
      </c>
      <c r="D17" s="2">
        <f t="shared" si="2"/>
        <v>40.36087214122113</v>
      </c>
      <c r="E17" s="23">
        <f>SUM(D$4:D17)*1000/195</f>
        <v>1792.7247912092232</v>
      </c>
      <c r="F17" s="5">
        <f t="shared" si="0"/>
        <v>0</v>
      </c>
      <c r="G17" s="16">
        <f t="shared" si="1"/>
        <v>10</v>
      </c>
      <c r="H17" s="4"/>
    </row>
    <row r="18" spans="1:8" ht="12.75">
      <c r="A18" s="3">
        <v>310</v>
      </c>
      <c r="B18" s="1">
        <v>783</v>
      </c>
      <c r="C18" s="1">
        <v>312</v>
      </c>
      <c r="D18" s="2">
        <f t="shared" si="2"/>
        <v>55.072679252057455</v>
      </c>
      <c r="E18" s="23">
        <f>SUM(D$4:D18)*1000/195</f>
        <v>2075.148787373621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320</v>
      </c>
      <c r="B19" s="1">
        <v>815</v>
      </c>
      <c r="C19" s="1">
        <v>279</v>
      </c>
      <c r="D19" s="2">
        <f t="shared" si="2"/>
        <v>45.967379738244816</v>
      </c>
      <c r="E19" s="23">
        <f>SUM(D$4:D19)*1000/195</f>
        <v>2310.87893987744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330</v>
      </c>
      <c r="B20" s="1">
        <v>896</v>
      </c>
      <c r="C20" s="1">
        <v>168</v>
      </c>
      <c r="D20" s="2">
        <f t="shared" si="2"/>
        <v>137.41178988718545</v>
      </c>
      <c r="E20" s="23">
        <f>SUM(D$4:D20)*1000/195</f>
        <v>3015.5547854527504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330</v>
      </c>
      <c r="B21" s="1">
        <v>189</v>
      </c>
      <c r="C21" s="1">
        <v>128</v>
      </c>
      <c r="D21" s="2">
        <v>0</v>
      </c>
      <c r="E21" s="23">
        <f>SUM(D$4:D21)*1000/195</f>
        <v>3015.5547854527504</v>
      </c>
      <c r="F21" s="5">
        <f t="shared" si="0"/>
        <v>10</v>
      </c>
      <c r="G21" s="16">
        <f t="shared" si="1"/>
        <v>0</v>
      </c>
      <c r="H21" s="4"/>
    </row>
    <row r="22" spans="1:8" ht="12.75">
      <c r="A22" s="3">
        <v>320</v>
      </c>
      <c r="B22" s="1">
        <v>316</v>
      </c>
      <c r="C22" s="1">
        <v>124</v>
      </c>
      <c r="D22" s="2">
        <f t="shared" si="2"/>
        <v>127.06297651164952</v>
      </c>
      <c r="E22" s="23">
        <f>SUM(D$4:D22)*1000/195</f>
        <v>3667.1597932047985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320</v>
      </c>
      <c r="B23" s="1">
        <v>329</v>
      </c>
      <c r="C23" s="1">
        <v>128</v>
      </c>
      <c r="D23" s="2">
        <f t="shared" si="2"/>
        <v>13.601470508735444</v>
      </c>
      <c r="E23" s="23">
        <f>SUM(D$4:D23)*1000/195</f>
        <v>3736.910924018827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320</v>
      </c>
      <c r="B24" s="1">
        <v>335</v>
      </c>
      <c r="C24" s="1">
        <v>144</v>
      </c>
      <c r="D24" s="2">
        <f t="shared" si="2"/>
        <v>17.08800749063506</v>
      </c>
      <c r="E24" s="23">
        <f>SUM(D$4:D24)*1000/195</f>
        <v>3824.541731663109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320</v>
      </c>
      <c r="B25" s="1">
        <v>320</v>
      </c>
      <c r="C25" s="1">
        <v>156</v>
      </c>
      <c r="D25" s="2">
        <f t="shared" si="2"/>
        <v>19.209372712298546</v>
      </c>
      <c r="E25" s="23">
        <f>SUM(D$4:D25)*1000/195</f>
        <v>3923.051335315922</v>
      </c>
      <c r="F25" s="5">
        <f t="shared" si="0"/>
        <v>0</v>
      </c>
      <c r="G25" s="16">
        <f t="shared" si="1"/>
        <v>5</v>
      </c>
      <c r="H25" s="4"/>
    </row>
    <row r="26" spans="1:8" ht="12.75">
      <c r="A26" s="3">
        <v>325</v>
      </c>
      <c r="B26" s="1">
        <v>375</v>
      </c>
      <c r="C26" s="1">
        <v>230</v>
      </c>
      <c r="D26" s="2">
        <f t="shared" si="2"/>
        <v>92.20086767487604</v>
      </c>
      <c r="E26" s="23">
        <f>SUM(D$4:D26)*1000/195</f>
        <v>4395.876297751183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325</v>
      </c>
      <c r="B27" s="1">
        <v>444</v>
      </c>
      <c r="C27" s="1">
        <v>330</v>
      </c>
      <c r="D27" s="2">
        <f t="shared" si="2"/>
        <v>121.49485585818027</v>
      </c>
      <c r="E27" s="23">
        <f>SUM(D$4:D27)*1000/195</f>
        <v>5018.926840613646</v>
      </c>
      <c r="F27" s="5">
        <f t="shared" si="0"/>
        <v>0</v>
      </c>
      <c r="G27" s="16">
        <f t="shared" si="1"/>
        <v>0</v>
      </c>
      <c r="H27" s="4"/>
    </row>
    <row r="28" spans="1:9" ht="12.75">
      <c r="A28" s="3">
        <v>325</v>
      </c>
      <c r="B28" s="1">
        <v>469</v>
      </c>
      <c r="C28" s="1">
        <v>370</v>
      </c>
      <c r="D28" s="2">
        <f t="shared" si="2"/>
        <v>47.16990566028302</v>
      </c>
      <c r="E28" s="23">
        <f>SUM(D$4:D28)*1000/195</f>
        <v>5260.823792717662</v>
      </c>
      <c r="F28" s="5">
        <f t="shared" si="0"/>
        <v>5</v>
      </c>
      <c r="G28" s="16">
        <f t="shared" si="1"/>
        <v>0</v>
      </c>
      <c r="H28" s="4" t="s">
        <v>10</v>
      </c>
      <c r="I28">
        <f>SUM(G4:G28)</f>
        <v>65</v>
      </c>
    </row>
    <row r="29" spans="1:8" ht="12.75">
      <c r="A29" s="3">
        <v>320</v>
      </c>
      <c r="B29" s="1">
        <v>595</v>
      </c>
      <c r="C29" s="1">
        <v>540</v>
      </c>
      <c r="D29" s="2">
        <f t="shared" si="2"/>
        <v>211.60340261914504</v>
      </c>
      <c r="E29" s="23">
        <f>SUM(D$4:D29)*1000/195</f>
        <v>6345.969447174816</v>
      </c>
      <c r="F29" s="5">
        <f t="shared" si="0"/>
        <v>20</v>
      </c>
      <c r="G29" s="16">
        <f t="shared" si="1"/>
        <v>0</v>
      </c>
      <c r="H29" s="4"/>
    </row>
    <row r="30" spans="1:8" ht="12.75">
      <c r="A30" s="3">
        <v>300</v>
      </c>
      <c r="B30" s="1">
        <v>653</v>
      </c>
      <c r="C30" s="1">
        <v>624</v>
      </c>
      <c r="D30" s="2">
        <f t="shared" si="2"/>
        <v>102.07840124139877</v>
      </c>
      <c r="E30" s="23">
        <f>SUM(D$4:D30)*1000/195</f>
        <v>6869.448427899938</v>
      </c>
      <c r="F30" s="5">
        <f t="shared" si="0"/>
        <v>20</v>
      </c>
      <c r="G30" s="16">
        <f t="shared" si="1"/>
        <v>0</v>
      </c>
      <c r="H30" s="4"/>
    </row>
    <row r="31" spans="1:9" ht="12.75">
      <c r="A31" s="3">
        <v>280</v>
      </c>
      <c r="B31" s="1">
        <v>815</v>
      </c>
      <c r="C31" s="1">
        <v>838</v>
      </c>
      <c r="D31" s="2">
        <f t="shared" si="2"/>
        <v>268.4026825499328</v>
      </c>
      <c r="E31" s="23">
        <f>SUM(D$4:D31)*1000/195</f>
        <v>8245.872440976516</v>
      </c>
      <c r="F31" s="5">
        <f t="shared" si="0"/>
        <v>0</v>
      </c>
      <c r="G31" s="16">
        <f t="shared" si="1"/>
        <v>0</v>
      </c>
      <c r="H31" s="4" t="s">
        <v>11</v>
      </c>
      <c r="I31">
        <f>SUM(G4:G31)</f>
        <v>65</v>
      </c>
    </row>
    <row r="32" spans="1:8" ht="12.75">
      <c r="A32" s="3">
        <v>280</v>
      </c>
      <c r="B32" s="1">
        <v>952</v>
      </c>
      <c r="C32" s="1">
        <v>792</v>
      </c>
      <c r="D32" s="2">
        <f t="shared" si="2"/>
        <v>144.51643505151932</v>
      </c>
      <c r="E32" s="23">
        <f>SUM(D$4:D32)*1000/195</f>
        <v>8986.98236431764</v>
      </c>
      <c r="F32" s="5">
        <f t="shared" si="0"/>
        <v>5</v>
      </c>
      <c r="G32" s="16">
        <f t="shared" si="1"/>
        <v>0</v>
      </c>
      <c r="H32" s="4"/>
    </row>
    <row r="33" spans="1:8" ht="12.75">
      <c r="A33" s="3">
        <v>275</v>
      </c>
      <c r="B33" s="1">
        <v>997</v>
      </c>
      <c r="C33" s="1">
        <v>859</v>
      </c>
      <c r="D33" s="2">
        <f aca="true" t="shared" si="3" ref="D33:D53">SQRT((B33-B32)*(B33-B32)+(C33-C32)*(C33-C32))</f>
        <v>80.7093550959243</v>
      </c>
      <c r="E33" s="23">
        <f>SUM(D$4:D33)*1000/195</f>
        <v>9400.876493014688</v>
      </c>
      <c r="F33" s="5">
        <f t="shared" si="0"/>
        <v>5</v>
      </c>
      <c r="G33" s="16">
        <f t="shared" si="1"/>
        <v>0</v>
      </c>
      <c r="H33" s="4"/>
    </row>
    <row r="34" spans="1:8" ht="12.75">
      <c r="A34" s="3">
        <v>270</v>
      </c>
      <c r="B34" s="1">
        <v>1041</v>
      </c>
      <c r="C34" s="1">
        <v>839</v>
      </c>
      <c r="D34" s="2">
        <f>SQRT((B34-B33)*(B34-B33)+(C34-C33)*(C34-C33))</f>
        <v>48.33218389437829</v>
      </c>
      <c r="E34" s="23">
        <f>SUM(D$4:D34)*1000/195</f>
        <v>9648.733846319194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270</v>
      </c>
      <c r="B35" s="1">
        <v>0</v>
      </c>
      <c r="C35" s="1">
        <v>844</v>
      </c>
      <c r="D35" s="2">
        <v>0</v>
      </c>
      <c r="E35" s="23">
        <f>SUM(D$4:D35)*1000/195</f>
        <v>9648.733846319194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270</v>
      </c>
      <c r="B36" s="1">
        <v>8</v>
      </c>
      <c r="C36" s="1">
        <v>841</v>
      </c>
      <c r="D36" s="2">
        <f t="shared" si="3"/>
        <v>8.54400374531753</v>
      </c>
      <c r="E36" s="23">
        <f>SUM(D$4:D36)*1000/195</f>
        <v>9692.549250141334</v>
      </c>
      <c r="F36" s="5">
        <f t="shared" si="0"/>
        <v>5</v>
      </c>
      <c r="G36" s="16">
        <f t="shared" si="1"/>
        <v>0</v>
      </c>
      <c r="H36" s="4"/>
    </row>
    <row r="37" spans="1:8" ht="12.75">
      <c r="A37" s="3">
        <v>265</v>
      </c>
      <c r="B37" s="1">
        <v>196</v>
      </c>
      <c r="C37" s="1">
        <v>1104</v>
      </c>
      <c r="D37" s="2">
        <f t="shared" si="3"/>
        <v>323.28470424689135</v>
      </c>
      <c r="E37" s="23">
        <f>SUM(D$4:D37)*1000/195</f>
        <v>11350.419528330522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265</v>
      </c>
      <c r="B38" s="1">
        <v>267</v>
      </c>
      <c r="C38" s="1">
        <v>1094</v>
      </c>
      <c r="D38" s="2">
        <f t="shared" si="3"/>
        <v>71.7007670809734</v>
      </c>
      <c r="E38" s="23">
        <f>SUM(D$4:D38)*1000/195</f>
        <v>11718.11576977141</v>
      </c>
      <c r="F38" s="5">
        <f t="shared" si="0"/>
        <v>5</v>
      </c>
      <c r="G38" s="16">
        <f t="shared" si="1"/>
        <v>0</v>
      </c>
      <c r="H38" s="4"/>
    </row>
    <row r="39" spans="1:8" ht="12.75">
      <c r="A39" s="3">
        <v>260</v>
      </c>
      <c r="B39" s="1">
        <v>344</v>
      </c>
      <c r="C39" s="1">
        <v>1098</v>
      </c>
      <c r="D39" s="2">
        <f t="shared" si="3"/>
        <v>77.10382610480494</v>
      </c>
      <c r="E39" s="23">
        <f>SUM(D$4:D39)*1000/195</f>
        <v>12113.520006206307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260</v>
      </c>
      <c r="B40" s="1">
        <v>404</v>
      </c>
      <c r="C40" s="1">
        <v>1124</v>
      </c>
      <c r="D40" s="2">
        <f t="shared" si="3"/>
        <v>65.39113089708727</v>
      </c>
      <c r="E40" s="23">
        <f>SUM(D$4:D40)*1000/195</f>
        <v>12448.859139011884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250</v>
      </c>
      <c r="B41" s="1">
        <v>465</v>
      </c>
      <c r="C41" s="1">
        <v>1151</v>
      </c>
      <c r="D41" s="2">
        <f t="shared" si="3"/>
        <v>66.70832032063167</v>
      </c>
      <c r="E41" s="23">
        <f>SUM(D$4:D41)*1000/195</f>
        <v>12790.953089374096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240</v>
      </c>
      <c r="B42" s="1">
        <v>469</v>
      </c>
      <c r="C42" s="1">
        <v>1124</v>
      </c>
      <c r="D42" s="2">
        <f t="shared" si="3"/>
        <v>27.294688127912362</v>
      </c>
      <c r="E42" s="23">
        <f>SUM(D$4:D42)*1000/195</f>
        <v>12930.925849004414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240</v>
      </c>
      <c r="B43" s="1">
        <v>468</v>
      </c>
      <c r="C43" s="1">
        <v>1126</v>
      </c>
      <c r="D43" s="2">
        <f t="shared" si="3"/>
        <v>2.23606797749979</v>
      </c>
      <c r="E43" s="23">
        <f>SUM(D$4:D43)*1000/195</f>
        <v>12942.392864273646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240</v>
      </c>
      <c r="B44" s="1">
        <v>505</v>
      </c>
      <c r="C44" s="1">
        <v>1107</v>
      </c>
      <c r="D44" s="2">
        <f t="shared" si="3"/>
        <v>41.593268686170845</v>
      </c>
      <c r="E44" s="23">
        <f>SUM(D$4:D44)*1000/195</f>
        <v>13155.691678048877</v>
      </c>
      <c r="F44" s="5">
        <f t="shared" si="0"/>
        <v>0</v>
      </c>
      <c r="G44" s="16">
        <f t="shared" si="1"/>
        <v>5</v>
      </c>
      <c r="H44" s="4"/>
    </row>
    <row r="45" spans="1:8" ht="12.75">
      <c r="A45" s="3">
        <v>245</v>
      </c>
      <c r="B45" s="1">
        <v>535</v>
      </c>
      <c r="C45" s="1">
        <v>1100</v>
      </c>
      <c r="D45" s="2">
        <f t="shared" si="3"/>
        <v>30.805843601498726</v>
      </c>
      <c r="E45" s="23">
        <f>SUM(D$4:D45)*1000/195</f>
        <v>13313.670363184769</v>
      </c>
      <c r="F45" s="5">
        <f t="shared" si="0"/>
        <v>5</v>
      </c>
      <c r="G45" s="16">
        <f t="shared" si="1"/>
        <v>0</v>
      </c>
      <c r="H45" s="4"/>
    </row>
    <row r="46" spans="1:8" ht="12.75">
      <c r="A46" s="3">
        <v>240</v>
      </c>
      <c r="B46" s="1">
        <v>563</v>
      </c>
      <c r="C46" s="1">
        <v>1089</v>
      </c>
      <c r="D46" s="2">
        <f t="shared" si="3"/>
        <v>30.083217912982647</v>
      </c>
      <c r="E46" s="23">
        <f>SUM(D$4:D46)*1000/195</f>
        <v>13467.943275559039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240</v>
      </c>
      <c r="B47" s="1">
        <v>601</v>
      </c>
      <c r="C47" s="1">
        <v>1091</v>
      </c>
      <c r="D47" s="2">
        <f t="shared" si="3"/>
        <v>38.05259518088089</v>
      </c>
      <c r="E47" s="23">
        <f>SUM(D$4:D47)*1000/195</f>
        <v>13663.084789307146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250</v>
      </c>
      <c r="B48" s="1">
        <v>608</v>
      </c>
      <c r="C48" s="1">
        <v>1102</v>
      </c>
      <c r="D48" s="2">
        <f t="shared" si="3"/>
        <v>13.038404810405298</v>
      </c>
      <c r="E48" s="23">
        <f>SUM(D$4:D48)*1000/195</f>
        <v>13729.948403719478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250</v>
      </c>
      <c r="B49" s="1">
        <v>626</v>
      </c>
      <c r="C49" s="1">
        <v>1102</v>
      </c>
      <c r="D49" s="2">
        <f t="shared" si="3"/>
        <v>18</v>
      </c>
      <c r="E49" s="23">
        <f>SUM(D$4:D49)*1000/195</f>
        <v>13822.256096027171</v>
      </c>
      <c r="F49" s="5">
        <f t="shared" si="0"/>
        <v>0</v>
      </c>
      <c r="G49" s="16">
        <f t="shared" si="1"/>
        <v>10</v>
      </c>
      <c r="H49" s="4"/>
    </row>
    <row r="50" spans="1:8" ht="12.75">
      <c r="A50" s="3">
        <v>260</v>
      </c>
      <c r="B50" s="1">
        <v>653</v>
      </c>
      <c r="C50" s="1">
        <v>1130</v>
      </c>
      <c r="D50" s="2">
        <f t="shared" si="3"/>
        <v>38.897300677553446</v>
      </c>
      <c r="E50" s="23">
        <f>SUM(D$4:D50)*1000/195</f>
        <v>14021.729432835138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260</v>
      </c>
      <c r="B51" s="1">
        <v>740</v>
      </c>
      <c r="C51" s="1">
        <v>1111</v>
      </c>
      <c r="D51" s="2">
        <f t="shared" si="3"/>
        <v>89.05054744357274</v>
      </c>
      <c r="E51" s="23">
        <f>SUM(D$4:D51)*1000/195</f>
        <v>14478.398906904744</v>
      </c>
      <c r="F51" s="5">
        <f t="shared" si="0"/>
        <v>20</v>
      </c>
      <c r="G51" s="16">
        <f t="shared" si="1"/>
        <v>0</v>
      </c>
      <c r="H51" s="4"/>
    </row>
    <row r="52" spans="1:8" ht="12.75">
      <c r="A52" s="3">
        <v>240</v>
      </c>
      <c r="B52" s="1">
        <v>760</v>
      </c>
      <c r="C52" s="1">
        <v>1091</v>
      </c>
      <c r="D52" s="2">
        <f t="shared" si="3"/>
        <v>28.284271247461902</v>
      </c>
      <c r="E52" s="23">
        <f>SUM(D$4:D52)*1000/195</f>
        <v>14623.446451763522</v>
      </c>
      <c r="F52" s="5">
        <f t="shared" si="0"/>
        <v>5</v>
      </c>
      <c r="G52" s="16">
        <f t="shared" si="1"/>
        <v>0</v>
      </c>
      <c r="H52" s="4"/>
    </row>
    <row r="53" spans="1:8" ht="12.75">
      <c r="A53" s="3">
        <v>235</v>
      </c>
      <c r="B53" s="1">
        <v>769</v>
      </c>
      <c r="C53" s="1">
        <v>1065</v>
      </c>
      <c r="D53" s="2">
        <f t="shared" si="3"/>
        <v>27.51363298439521</v>
      </c>
      <c r="E53" s="23">
        <f>SUM(D$4:D53)*1000/195</f>
        <v>14764.542005529653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235</v>
      </c>
      <c r="B54" s="1">
        <v>806</v>
      </c>
      <c r="C54" s="1">
        <v>1056</v>
      </c>
      <c r="D54" s="2">
        <f>SQRT((B54-B53)*(B54-B53)+(C54-C53)*(C54-C53))</f>
        <v>38.07886552931954</v>
      </c>
      <c r="E54" s="23">
        <f>SUM(D$4:D54)*1000/195</f>
        <v>14959.818239013342</v>
      </c>
      <c r="F54" s="5">
        <f t="shared" si="0"/>
        <v>0</v>
      </c>
      <c r="G54" s="16">
        <f t="shared" si="1"/>
        <v>10</v>
      </c>
      <c r="H54" s="4"/>
    </row>
    <row r="55" spans="1:9" ht="12.75">
      <c r="A55" s="3">
        <v>245</v>
      </c>
      <c r="B55" s="1">
        <v>782</v>
      </c>
      <c r="C55" s="1">
        <v>989</v>
      </c>
      <c r="D55" s="2">
        <f>SQRT((B55-B54)*(B55-B54)+(C55-C54)*(C55-C54))</f>
        <v>71.16881339463234</v>
      </c>
      <c r="E55" s="23">
        <f>SUM(D$4:D55)*1000/195</f>
        <v>15324.786512831968</v>
      </c>
      <c r="F55" s="5">
        <v>0</v>
      </c>
      <c r="G55" s="16">
        <f t="shared" si="1"/>
        <v>0</v>
      </c>
      <c r="H55" s="4" t="s">
        <v>12</v>
      </c>
      <c r="I55">
        <f>SUM(G29:G55)</f>
        <v>35</v>
      </c>
    </row>
    <row r="56" spans="1:8" ht="12.75">
      <c r="A56" s="3"/>
      <c r="B56" s="1"/>
      <c r="C56" s="1"/>
      <c r="D56" s="2">
        <f>SQRT((B56-B55)*(B56-B55)+(C56-C55)*(C56-C55))</f>
        <v>1260.8112467772485</v>
      </c>
      <c r="E56" s="23">
        <f>SUM(D$4:D56)*1000/195</f>
        <v>21790.485214253753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/>
      <c r="B57" s="1"/>
      <c r="C57" s="1"/>
      <c r="D57" s="2">
        <f>SQRT((B57-B56)*(B57-B56)+(C57-C56)*(C57-C56))</f>
        <v>0</v>
      </c>
      <c r="E57" s="23">
        <f>SUM(D$4:D57)*1000/195</f>
        <v>21790.485214253753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/>
      <c r="B58" s="1"/>
      <c r="C58" s="1"/>
      <c r="D58" s="2">
        <f>SQRT((B58-B57)*(B58-B57)+(C58-C57)*(C58-C57))</f>
        <v>0</v>
      </c>
      <c r="E58" s="23">
        <f>SUM(D$4:D58)*1000/195</f>
        <v>21790.485214253753</v>
      </c>
      <c r="F58" s="5">
        <v>0</v>
      </c>
      <c r="G58" s="16">
        <v>0</v>
      </c>
      <c r="H58" s="4"/>
    </row>
    <row r="59" spans="1:8" ht="12.75">
      <c r="A59" s="25"/>
      <c r="B59" s="26"/>
      <c r="C59" s="26"/>
      <c r="D59" s="35"/>
      <c r="E59" s="36"/>
      <c r="F59" s="37"/>
      <c r="G59" s="38"/>
      <c r="H59" s="29"/>
    </row>
    <row r="60" spans="1:8" ht="13.5" thickBot="1">
      <c r="A60" s="25"/>
      <c r="B60" s="26"/>
      <c r="C60" s="26"/>
      <c r="D60" s="26"/>
      <c r="E60" s="27"/>
      <c r="F60" s="25"/>
      <c r="G60" s="28"/>
      <c r="H60" s="29"/>
    </row>
    <row r="61" spans="1:8" ht="26.25" customHeight="1" thickBot="1">
      <c r="A61" s="30"/>
      <c r="B61" s="31"/>
      <c r="C61" s="31"/>
      <c r="D61" s="31"/>
      <c r="E61" s="32"/>
      <c r="F61" s="30">
        <f>SUM(F4:F60)</f>
        <v>130</v>
      </c>
      <c r="G61" s="33">
        <f>SUM(G4:G60)</f>
        <v>100</v>
      </c>
      <c r="H61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2005-08-01T07:20:59Z</dcterms:modified>
  <cp:category/>
  <cp:version/>
  <cp:contentType/>
  <cp:contentStatus/>
</cp:coreProperties>
</file>