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0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<sst xmlns="http://schemas.openxmlformats.org/spreadsheetml/2006/main" count="15" uniqueCount="12">
  <si>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</si>
  <si>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</si>
  <si>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</si>
  <si>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</si>
  <si>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</si>
  <si>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</si>
  <si>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</si>
  <si>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</si>
  <si>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</si>
  <si>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Szajki erdészház</t>
  </si>
  <si>
    <t>Robur roncs helye</t>
  </si>
  <si>
    <t>Ötvös, vasútállomás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</si>
</sst>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Szajki-tavak - Ötvös vasútállomás 
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925"/>
          <c:y val="0.11775"/>
          <c:w val="0.625"/>
          <c:h val="0.540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Adatlap!$E$4:$E$46</c:f>
              <c:numCache>
                <c:ptCount val="43"/>
                <c:pt idx="0">
                  <c:v>0</c:v>
                </c:pt>
                <c:pt idx="1">
                  <c:v>137.6041832307563</c:v>
                </c:pt>
                <c:pt idx="2">
                  <c:v>438.5996825298166</c:v>
                </c:pt>
                <c:pt idx="3">
                  <c:v>755.5957740277775</c:v>
                </c:pt>
                <c:pt idx="4">
                  <c:v>1077.4902320067563</c:v>
                </c:pt>
                <c:pt idx="5">
                  <c:v>1536.4287780955842</c:v>
                </c:pt>
                <c:pt idx="6">
                  <c:v>2109.779541557069</c:v>
                </c:pt>
                <c:pt idx="7">
                  <c:v>2381.574413351941</c:v>
                </c:pt>
                <c:pt idx="8">
                  <c:v>2771.857440848155</c:v>
                </c:pt>
                <c:pt idx="9">
                  <c:v>2882.5601749246825</c:v>
                </c:pt>
                <c:pt idx="10">
                  <c:v>3630.6631889930127</c:v>
                </c:pt>
                <c:pt idx="11">
                  <c:v>4529.680111354858</c:v>
                </c:pt>
                <c:pt idx="12">
                  <c:v>4962.914814134204</c:v>
                </c:pt>
                <c:pt idx="13">
                  <c:v>5258.932653922138</c:v>
                </c:pt>
                <c:pt idx="14">
                  <c:v>5750.652388296215</c:v>
                </c:pt>
                <c:pt idx="15">
                  <c:v>5750.652388296215</c:v>
                </c:pt>
                <c:pt idx="16">
                  <c:v>5932.3964410825665</c:v>
                </c:pt>
                <c:pt idx="17">
                  <c:v>6791.933187710317</c:v>
                </c:pt>
                <c:pt idx="18">
                  <c:v>7059.485956135869</c:v>
                </c:pt>
                <c:pt idx="19">
                  <c:v>7675.041487956327</c:v>
                </c:pt>
                <c:pt idx="20">
                  <c:v>7675.041487956327</c:v>
                </c:pt>
                <c:pt idx="21">
                  <c:v>7834.758529006557</c:v>
                </c:pt>
                <c:pt idx="22">
                  <c:v>8680.290546051134</c:v>
                </c:pt>
                <c:pt idx="23">
                  <c:v>9839.09470873026</c:v>
                </c:pt>
                <c:pt idx="24">
                  <c:v>9880.439620259995</c:v>
                </c:pt>
                <c:pt idx="25">
                  <c:v>10210.123787653749</c:v>
                </c:pt>
                <c:pt idx="26">
                  <c:v>10406.072230469572</c:v>
                </c:pt>
                <c:pt idx="27">
                  <c:v>11305.630161201625</c:v>
                </c:pt>
                <c:pt idx="28">
                  <c:v>11882.752633866625</c:v>
                </c:pt>
                <c:pt idx="29">
                  <c:v>11882.752633866625</c:v>
                </c:pt>
                <c:pt idx="30">
                  <c:v>12289.468122254284</c:v>
                </c:pt>
                <c:pt idx="31">
                  <c:v>12514.291816785391</c:v>
                </c:pt>
                <c:pt idx="32">
                  <c:v>12913.436200832366</c:v>
                </c:pt>
                <c:pt idx="33">
                  <c:v>13280.129762693387</c:v>
                </c:pt>
                <c:pt idx="34">
                  <c:v>13860.727745030577</c:v>
                </c:pt>
                <c:pt idx="35">
                  <c:v>14856.246963396266</c:v>
                </c:pt>
                <c:pt idx="36">
                  <c:v>14856.246963396266</c:v>
                </c:pt>
                <c:pt idx="37">
                  <c:v>14856.246963396266</c:v>
                </c:pt>
                <c:pt idx="38">
                  <c:v>14856.246963396266</c:v>
                </c:pt>
                <c:pt idx="39">
                  <c:v>0</c:v>
                </c:pt>
              </c:numCache>
            </c:numRef>
          </c:xVal>
          <c:yVal>
            <c:numRef>
              <c:f>Adatlap!$A$4:$A$46</c:f>
              <c:numCache>
                <c:ptCount val="43"/>
                <c:pt idx="0">
                  <c:v>160</c:v>
                </c:pt>
                <c:pt idx="1">
                  <c:v>160</c:v>
                </c:pt>
                <c:pt idx="2">
                  <c:v>162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148</c:v>
                </c:pt>
                <c:pt idx="7">
                  <c:v>150</c:v>
                </c:pt>
                <c:pt idx="8">
                  <c:v>160</c:v>
                </c:pt>
                <c:pt idx="9">
                  <c:v>162</c:v>
                </c:pt>
                <c:pt idx="10">
                  <c:v>155</c:v>
                </c:pt>
                <c:pt idx="11">
                  <c:v>152</c:v>
                </c:pt>
                <c:pt idx="12">
                  <c:v>155</c:v>
                </c:pt>
                <c:pt idx="13">
                  <c:v>155</c:v>
                </c:pt>
                <c:pt idx="14">
                  <c:v>155</c:v>
                </c:pt>
                <c:pt idx="15">
                  <c:v>155</c:v>
                </c:pt>
                <c:pt idx="16">
                  <c:v>155</c:v>
                </c:pt>
                <c:pt idx="17">
                  <c:v>152</c:v>
                </c:pt>
                <c:pt idx="18">
                  <c:v>153</c:v>
                </c:pt>
                <c:pt idx="19">
                  <c:v>155</c:v>
                </c:pt>
                <c:pt idx="20">
                  <c:v>155</c:v>
                </c:pt>
                <c:pt idx="21">
                  <c:v>155</c:v>
                </c:pt>
                <c:pt idx="22">
                  <c:v>155</c:v>
                </c:pt>
                <c:pt idx="23">
                  <c:v>155</c:v>
                </c:pt>
                <c:pt idx="24">
                  <c:v>155</c:v>
                </c:pt>
                <c:pt idx="25">
                  <c:v>155</c:v>
                </c:pt>
                <c:pt idx="26">
                  <c:v>155</c:v>
                </c:pt>
                <c:pt idx="27">
                  <c:v>150</c:v>
                </c:pt>
                <c:pt idx="28">
                  <c:v>150</c:v>
                </c:pt>
                <c:pt idx="29">
                  <c:v>150</c:v>
                </c:pt>
                <c:pt idx="30">
                  <c:v>150</c:v>
                </c:pt>
                <c:pt idx="31">
                  <c:v>150</c:v>
                </c:pt>
                <c:pt idx="32">
                  <c:v>155</c:v>
                </c:pt>
                <c:pt idx="33">
                  <c:v>150</c:v>
                </c:pt>
                <c:pt idx="34">
                  <c:v>140</c:v>
                </c:pt>
                <c:pt idx="35">
                  <c:v>140</c:v>
                </c:pt>
              </c:numCache>
            </c:numRef>
          </c:yVal>
          <c:smooth val="0"/>
        </c:ser>
        <c:axId val="40085311"/>
        <c:axId val="25223480"/>
      </c:scatterChart>
      <c:valAx>
        <c:axId val="40085311"/>
        <c:scaling>
          <c:orientation val="minMax"/>
          <c:max val="16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5223480"/>
        <c:crosses val="autoZero"/>
        <c:crossBetween val="midCat"/>
        <c:dispUnits/>
        <c:majorUnit val="5000"/>
        <c:minorUnit val="1000"/>
      </c:valAx>
      <c:valAx>
        <c:axId val="25223480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085311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</cdr:x>
      <cdr:y>0.51025</cdr:y>
    </cdr:from>
    <cdr:to>
      <cdr:x>0.218</cdr:x>
      <cdr:y>0.91775</cdr:y>
    </cdr:to>
    <cdr:sp>
      <cdr:nvSpPr>
        <cdr:cNvPr id="1" name="Line 1"/>
        <cdr:cNvSpPr>
          <a:spLocks/>
        </cdr:cNvSpPr>
      </cdr:nvSpPr>
      <cdr:spPr>
        <a:xfrm>
          <a:off x="2009775" y="293370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0.4935</cdr:x>
      <cdr:y>0.5295</cdr:y>
    </cdr:from>
    <cdr:to>
      <cdr:x>0.4935</cdr:x>
      <cdr:y>0.91775</cdr:y>
    </cdr:to>
    <cdr:sp>
      <cdr:nvSpPr>
        <cdr:cNvPr id="2" name="Line 3"/>
        <cdr:cNvSpPr>
          <a:spLocks/>
        </cdr:cNvSpPr>
      </cdr:nvSpPr>
      <cdr:spPr>
        <a:xfrm>
          <a:off x="4543425" y="3048000"/>
          <a:ext cx="0" cy="2238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0.74275</cdr:x>
      <cdr:y>0.5295</cdr:y>
    </cdr:from>
    <cdr:to>
      <cdr:x>0.74275</cdr:x>
      <cdr:y>0.91775</cdr:y>
    </cdr:to>
    <cdr:sp>
      <cdr:nvSpPr>
        <cdr:cNvPr id="3" name="Line 6"/>
        <cdr:cNvSpPr>
          <a:spLocks/>
        </cdr:cNvSpPr>
      </cdr:nvSpPr>
      <cdr:spPr>
        <a:xfrm>
          <a:off x="6838950" y="3048000"/>
          <a:ext cx="0" cy="2238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0.20375</cdr:x>
      <cdr:y>0.7625</cdr:y>
    </cdr:from>
    <cdr:to>
      <cdr:x>0.218</cdr:x>
      <cdr:y>0.902</cdr:y>
    </cdr:to>
    <cdr:sp>
      <cdr:nvSpPr>
        <cdr:cNvPr id="4" name="AutoShape 8"/>
        <cdr:cNvSpPr>
          <a:spLocks/>
        </cdr:cNvSpPr>
      </cdr:nvSpPr>
      <cdr:spPr>
        <a:xfrm rot="16200000">
          <a:off x="1876425" y="4391025"/>
          <a:ext cx="133350" cy="8001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Szajki erdészház</a:t>
          </a:r>
        </a:p>
      </cdr:txBody>
    </cdr:sp>
  </cdr:relSizeAnchor>
  <cdr:relSizeAnchor xmlns:cdr="http://schemas.openxmlformats.org/drawingml/2006/chartDrawing">
    <cdr:from>
      <cdr:x>0.47925</cdr:x>
      <cdr:y>0.752</cdr:y>
    </cdr:from>
    <cdr:to>
      <cdr:x>0.4935</cdr:x>
      <cdr:y>0.90175</cdr:y>
    </cdr:to>
    <cdr:sp>
      <cdr:nvSpPr>
        <cdr:cNvPr id="5" name="AutoShape 9"/>
        <cdr:cNvSpPr>
          <a:spLocks/>
        </cdr:cNvSpPr>
      </cdr:nvSpPr>
      <cdr:spPr>
        <a:xfrm rot="16200000">
          <a:off x="4410075" y="4324350"/>
          <a:ext cx="133350" cy="8667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Robur roncs helye</a:t>
          </a:r>
        </a:p>
      </cdr:txBody>
    </cdr:sp>
  </cdr:relSizeAnchor>
  <cdr:relSizeAnchor xmlns:cdr="http://schemas.openxmlformats.org/drawingml/2006/chartDrawing">
    <cdr:from>
      <cdr:x>0.72875</cdr:x>
      <cdr:y>0.73525</cdr:y>
    </cdr:from>
    <cdr:to>
      <cdr:x>0.74275</cdr:x>
      <cdr:y>0.9</cdr:y>
    </cdr:to>
    <cdr:sp>
      <cdr:nvSpPr>
        <cdr:cNvPr id="6" name="AutoShape 10"/>
        <cdr:cNvSpPr>
          <a:spLocks/>
        </cdr:cNvSpPr>
      </cdr:nvSpPr>
      <cdr:spPr>
        <a:xfrm rot="16200000">
          <a:off x="6715125" y="4229100"/>
          <a:ext cx="133350" cy="9525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Ötvös, vasútállomás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46"/>
  <sheetViews>
    <sheetView tabSelected="1" workbookViewId="0" topLeftCell="A16">
      <selection activeCell="D34" sqref="D34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39">
        <v>160</v>
      </c>
      <c r="B4" s="40">
        <v>392</v>
      </c>
      <c r="C4" s="41">
        <v>717</v>
      </c>
      <c r="D4" s="6">
        <v>0</v>
      </c>
      <c r="E4" s="22">
        <f>SUM(D$4)</f>
        <v>0</v>
      </c>
      <c r="F4" s="24">
        <f>IF(A4-A5&gt;0,A4-A5,0)</f>
        <v>0</v>
      </c>
      <c r="G4" s="16">
        <f>IF(A5-A4&gt;0,A5-A4,0)</f>
        <v>0</v>
      </c>
      <c r="H4" s="42" t="s">
        <v>9</v>
      </c>
    </row>
    <row r="5" spans="1:8" ht="12.75">
      <c r="A5" s="5">
        <v>160</v>
      </c>
      <c r="B5" s="6">
        <v>416</v>
      </c>
      <c r="C5" s="6">
        <v>705</v>
      </c>
      <c r="D5" s="2">
        <f>SQRT((B5-B4)*(B5-B4)+(C5-C4)*(C5-C4))</f>
        <v>26.832815729997478</v>
      </c>
      <c r="E5" s="23">
        <f>SUM(D$4:D5)*1000/195</f>
        <v>137.6041832307563</v>
      </c>
      <c r="F5" s="5">
        <f aca="true" t="shared" si="0" ref="F5:F41">IF(A5-A6&gt;0,A5-A6,0)</f>
        <v>0</v>
      </c>
      <c r="G5" s="16">
        <f aca="true" t="shared" si="1" ref="G5:G41">IF(A6-A5&gt;0,A6-A5,0)</f>
        <v>2</v>
      </c>
      <c r="H5" s="7"/>
    </row>
    <row r="6" spans="1:8" ht="12.75">
      <c r="A6" s="3">
        <v>162</v>
      </c>
      <c r="B6" s="1">
        <v>430</v>
      </c>
      <c r="C6" s="1">
        <v>762</v>
      </c>
      <c r="D6" s="2">
        <f aca="true" t="shared" si="2" ref="D6:D32">SQRT((B6-B5)*(B6-B5)+(C6-C5)*(C6-C5))</f>
        <v>58.69412236331676</v>
      </c>
      <c r="E6" s="23">
        <f>SUM(D$4:D6)*1000/195</f>
        <v>438.5996825298166</v>
      </c>
      <c r="F6" s="5">
        <f t="shared" si="0"/>
        <v>12</v>
      </c>
      <c r="G6" s="16">
        <f t="shared" si="1"/>
        <v>0</v>
      </c>
      <c r="H6" s="4"/>
    </row>
    <row r="7" spans="1:8" ht="12.75">
      <c r="A7" s="3">
        <v>150</v>
      </c>
      <c r="B7" s="1">
        <v>369</v>
      </c>
      <c r="C7" s="1">
        <v>772</v>
      </c>
      <c r="D7" s="2">
        <f t="shared" si="2"/>
        <v>61.814237842102365</v>
      </c>
      <c r="E7" s="23">
        <f>SUM(D$4:D7)*1000/195</f>
        <v>755.5957740277775</v>
      </c>
      <c r="F7" s="5">
        <f t="shared" si="0"/>
        <v>0</v>
      </c>
      <c r="G7" s="16">
        <f t="shared" si="1"/>
        <v>0</v>
      </c>
      <c r="H7" s="4"/>
    </row>
    <row r="8" spans="1:8" ht="12.75">
      <c r="A8" s="3">
        <v>150</v>
      </c>
      <c r="B8" s="1">
        <v>401</v>
      </c>
      <c r="C8" s="1">
        <v>826</v>
      </c>
      <c r="D8" s="2">
        <f t="shared" si="2"/>
        <v>62.76941930590086</v>
      </c>
      <c r="E8" s="23">
        <f>SUM(D$4:D8)*1000/195</f>
        <v>1077.4902320067563</v>
      </c>
      <c r="F8" s="5">
        <f t="shared" si="0"/>
        <v>0</v>
      </c>
      <c r="G8" s="16">
        <f t="shared" si="1"/>
        <v>0</v>
      </c>
      <c r="H8" s="4"/>
    </row>
    <row r="9" spans="1:8" ht="12.75">
      <c r="A9" s="3">
        <v>150</v>
      </c>
      <c r="B9" s="1">
        <v>429</v>
      </c>
      <c r="C9" s="1">
        <v>911</v>
      </c>
      <c r="D9" s="2">
        <f t="shared" si="2"/>
        <v>89.49301648732151</v>
      </c>
      <c r="E9" s="23">
        <f>SUM(D$4:D9)*1000/195</f>
        <v>1536.4287780955842</v>
      </c>
      <c r="F9" s="5">
        <f t="shared" si="0"/>
        <v>2</v>
      </c>
      <c r="G9" s="16">
        <f t="shared" si="1"/>
        <v>0</v>
      </c>
      <c r="H9" s="4"/>
    </row>
    <row r="10" spans="1:8" ht="12.75">
      <c r="A10" s="3">
        <v>148</v>
      </c>
      <c r="B10" s="1">
        <v>479</v>
      </c>
      <c r="C10" s="1">
        <v>1011</v>
      </c>
      <c r="D10" s="2">
        <f t="shared" si="2"/>
        <v>111.80339887498948</v>
      </c>
      <c r="E10" s="23">
        <f>SUM(D$4:D10)*1000/195</f>
        <v>2109.779541557069</v>
      </c>
      <c r="F10" s="5">
        <f t="shared" si="0"/>
        <v>0</v>
      </c>
      <c r="G10" s="16">
        <f t="shared" si="1"/>
        <v>2</v>
      </c>
      <c r="H10" s="4"/>
    </row>
    <row r="11" spans="1:8" ht="12.75">
      <c r="A11" s="3">
        <v>150</v>
      </c>
      <c r="B11" s="1">
        <v>532</v>
      </c>
      <c r="C11" s="1">
        <v>1011</v>
      </c>
      <c r="D11" s="2">
        <f t="shared" si="2"/>
        <v>53</v>
      </c>
      <c r="E11" s="23">
        <f>SUM(D$4:D11)*1000/195</f>
        <v>2381.574413351941</v>
      </c>
      <c r="F11" s="5">
        <f t="shared" si="0"/>
        <v>0</v>
      </c>
      <c r="G11" s="16">
        <f t="shared" si="1"/>
        <v>10</v>
      </c>
      <c r="H11" s="4"/>
    </row>
    <row r="12" spans="1:8" ht="12.75">
      <c r="A12" s="3">
        <v>160</v>
      </c>
      <c r="B12" s="1">
        <v>608</v>
      </c>
      <c r="C12" s="1">
        <v>1007</v>
      </c>
      <c r="D12" s="2">
        <f t="shared" si="2"/>
        <v>76.10519036176179</v>
      </c>
      <c r="E12" s="23">
        <f>SUM(D$4:D12)*1000/195</f>
        <v>2771.857440848155</v>
      </c>
      <c r="F12" s="5">
        <f t="shared" si="0"/>
        <v>0</v>
      </c>
      <c r="G12" s="16">
        <f t="shared" si="1"/>
        <v>2</v>
      </c>
      <c r="H12" s="4"/>
    </row>
    <row r="13" spans="1:8" ht="12.75">
      <c r="A13" s="3">
        <v>162</v>
      </c>
      <c r="B13" s="1">
        <v>613</v>
      </c>
      <c r="C13" s="1">
        <v>986</v>
      </c>
      <c r="D13" s="2">
        <f t="shared" si="2"/>
        <v>21.587033144922902</v>
      </c>
      <c r="E13" s="23">
        <f>SUM(D$4:D13)*1000/195</f>
        <v>2882.5601749246825</v>
      </c>
      <c r="F13" s="5">
        <f t="shared" si="0"/>
        <v>7</v>
      </c>
      <c r="G13" s="16">
        <f t="shared" si="1"/>
        <v>0</v>
      </c>
      <c r="H13" s="4"/>
    </row>
    <row r="14" spans="1:8" ht="12.75">
      <c r="A14" s="3">
        <v>155</v>
      </c>
      <c r="B14" s="1">
        <v>758</v>
      </c>
      <c r="C14" s="1">
        <v>970</v>
      </c>
      <c r="D14" s="2">
        <f t="shared" si="2"/>
        <v>145.8800877433243</v>
      </c>
      <c r="E14" s="23">
        <f>SUM(D$4:D14)*1000/195</f>
        <v>3630.6631889930127</v>
      </c>
      <c r="F14" s="5">
        <f t="shared" si="0"/>
        <v>3</v>
      </c>
      <c r="G14" s="16">
        <f t="shared" si="1"/>
        <v>0</v>
      </c>
      <c r="H14" s="4"/>
    </row>
    <row r="15" spans="1:8" ht="12.75">
      <c r="A15" s="3">
        <v>152</v>
      </c>
      <c r="B15" s="1">
        <v>836</v>
      </c>
      <c r="C15" s="1">
        <v>1127</v>
      </c>
      <c r="D15" s="2">
        <f t="shared" si="2"/>
        <v>175.30829986055994</v>
      </c>
      <c r="E15" s="23">
        <f>SUM(D$4:D15)*1000/195</f>
        <v>4529.680111354858</v>
      </c>
      <c r="F15" s="5">
        <f t="shared" si="0"/>
        <v>0</v>
      </c>
      <c r="G15" s="16">
        <f t="shared" si="1"/>
        <v>3</v>
      </c>
      <c r="H15" s="4"/>
    </row>
    <row r="16" spans="1:8" ht="12.75">
      <c r="A16" s="3">
        <v>155</v>
      </c>
      <c r="B16" s="1">
        <v>920</v>
      </c>
      <c r="C16" s="1">
        <v>1118</v>
      </c>
      <c r="D16" s="2">
        <f t="shared" si="2"/>
        <v>84.48076704197234</v>
      </c>
      <c r="E16" s="23">
        <f>SUM(D$4:D16)*1000/195</f>
        <v>4962.914814134204</v>
      </c>
      <c r="F16" s="5">
        <f t="shared" si="0"/>
        <v>0</v>
      </c>
      <c r="G16" s="16">
        <f t="shared" si="1"/>
        <v>0</v>
      </c>
      <c r="H16" s="4"/>
    </row>
    <row r="17" spans="1:8" ht="12.75">
      <c r="A17" s="3">
        <v>155</v>
      </c>
      <c r="B17" s="1">
        <v>934</v>
      </c>
      <c r="C17" s="1">
        <v>1174</v>
      </c>
      <c r="D17" s="2">
        <f t="shared" si="2"/>
        <v>57.723478758647246</v>
      </c>
      <c r="E17" s="23">
        <f>SUM(D$4:D17)*1000/195</f>
        <v>5258.932653922138</v>
      </c>
      <c r="F17" s="5">
        <f t="shared" si="0"/>
        <v>0</v>
      </c>
      <c r="G17" s="16">
        <f t="shared" si="1"/>
        <v>0</v>
      </c>
      <c r="H17" s="4"/>
    </row>
    <row r="18" spans="1:8" ht="12.75">
      <c r="A18" s="3">
        <v>155</v>
      </c>
      <c r="B18" s="1">
        <v>1029</v>
      </c>
      <c r="C18" s="1">
        <v>1161</v>
      </c>
      <c r="D18" s="2">
        <f t="shared" si="2"/>
        <v>95.88534820294495</v>
      </c>
      <c r="E18" s="23">
        <f>SUM(D$4:D18)*1000/195</f>
        <v>5750.652388296215</v>
      </c>
      <c r="F18" s="5">
        <f t="shared" si="0"/>
        <v>0</v>
      </c>
      <c r="G18" s="16">
        <f t="shared" si="1"/>
        <v>0</v>
      </c>
      <c r="H18" s="4"/>
    </row>
    <row r="19" spans="1:8" ht="12.75">
      <c r="A19" s="3">
        <v>155</v>
      </c>
      <c r="B19" s="1">
        <v>123</v>
      </c>
      <c r="C19" s="1">
        <v>599</v>
      </c>
      <c r="D19" s="2">
        <v>0</v>
      </c>
      <c r="E19" s="23">
        <f>SUM(D$4:D19)*1000/195</f>
        <v>5750.652388296215</v>
      </c>
      <c r="F19" s="5">
        <f t="shared" si="0"/>
        <v>0</v>
      </c>
      <c r="G19" s="16">
        <f t="shared" si="1"/>
        <v>0</v>
      </c>
      <c r="H19" s="4"/>
    </row>
    <row r="20" spans="1:8" ht="12.75">
      <c r="A20" s="3">
        <v>155</v>
      </c>
      <c r="B20" s="1">
        <v>133</v>
      </c>
      <c r="C20" s="1">
        <v>633</v>
      </c>
      <c r="D20" s="2">
        <f t="shared" si="2"/>
        <v>35.4400902933387</v>
      </c>
      <c r="E20" s="23">
        <f>SUM(D$4:D20)*1000/195</f>
        <v>5932.3964410825665</v>
      </c>
      <c r="F20" s="5">
        <f t="shared" si="0"/>
        <v>3</v>
      </c>
      <c r="G20" s="16">
        <f t="shared" si="1"/>
        <v>0</v>
      </c>
      <c r="H20" s="4"/>
    </row>
    <row r="21" spans="1:8" ht="12.75">
      <c r="A21" s="3">
        <v>152</v>
      </c>
      <c r="B21" s="1">
        <v>295</v>
      </c>
      <c r="C21" s="1">
        <v>590</v>
      </c>
      <c r="D21" s="2">
        <f t="shared" si="2"/>
        <v>167.60966559241146</v>
      </c>
      <c r="E21" s="23">
        <f>SUM(D$4:D21)*1000/195</f>
        <v>6791.933187710317</v>
      </c>
      <c r="F21" s="5">
        <f t="shared" si="0"/>
        <v>0</v>
      </c>
      <c r="G21" s="16">
        <f t="shared" si="1"/>
        <v>1</v>
      </c>
      <c r="H21" s="4"/>
    </row>
    <row r="22" spans="1:8" ht="12.75">
      <c r="A22" s="3">
        <v>153</v>
      </c>
      <c r="B22" s="1">
        <v>284</v>
      </c>
      <c r="C22" s="1">
        <v>539</v>
      </c>
      <c r="D22" s="2">
        <f t="shared" si="2"/>
        <v>52.172789842982326</v>
      </c>
      <c r="E22" s="23">
        <f>SUM(D$4:D22)*1000/195</f>
        <v>7059.485956135869</v>
      </c>
      <c r="F22" s="5">
        <f t="shared" si="0"/>
        <v>0</v>
      </c>
      <c r="G22" s="16">
        <f t="shared" si="1"/>
        <v>2</v>
      </c>
      <c r="H22" s="4"/>
    </row>
    <row r="23" spans="1:8" ht="12.75">
      <c r="A23" s="3">
        <v>155</v>
      </c>
      <c r="B23" s="1">
        <v>402</v>
      </c>
      <c r="C23" s="1">
        <v>517</v>
      </c>
      <c r="D23" s="2">
        <f t="shared" si="2"/>
        <v>120.03332870498926</v>
      </c>
      <c r="E23" s="23">
        <f>SUM(D$4:D23)*1000/195</f>
        <v>7675.041487956327</v>
      </c>
      <c r="F23" s="5">
        <f t="shared" si="0"/>
        <v>0</v>
      </c>
      <c r="G23" s="16">
        <f t="shared" si="1"/>
        <v>0</v>
      </c>
      <c r="H23" s="4"/>
    </row>
    <row r="24" spans="1:8" ht="12.75">
      <c r="A24" s="3">
        <v>155</v>
      </c>
      <c r="B24" s="1">
        <v>405</v>
      </c>
      <c r="C24" s="1">
        <v>552</v>
      </c>
      <c r="D24" s="2">
        <v>0</v>
      </c>
      <c r="E24" s="23">
        <f>SUM(D$4:D24)*1000/195</f>
        <v>7675.041487956327</v>
      </c>
      <c r="F24" s="5">
        <f t="shared" si="0"/>
        <v>0</v>
      </c>
      <c r="G24" s="16">
        <f t="shared" si="1"/>
        <v>0</v>
      </c>
      <c r="H24" s="4"/>
    </row>
    <row r="25" spans="1:8" ht="12.75">
      <c r="A25" s="3">
        <v>155</v>
      </c>
      <c r="B25" s="1">
        <v>426</v>
      </c>
      <c r="C25" s="1">
        <v>529</v>
      </c>
      <c r="D25" s="2">
        <f t="shared" si="2"/>
        <v>31.144823004794873</v>
      </c>
      <c r="E25" s="23">
        <f>SUM(D$4:D25)*1000/195</f>
        <v>7834.758529006557</v>
      </c>
      <c r="F25" s="5">
        <f t="shared" si="0"/>
        <v>0</v>
      </c>
      <c r="G25" s="16">
        <f t="shared" si="1"/>
        <v>0</v>
      </c>
      <c r="H25" s="4" t="s">
        <v>10</v>
      </c>
    </row>
    <row r="26" spans="1:8" ht="12.75">
      <c r="A26" s="3">
        <v>155</v>
      </c>
      <c r="B26" s="1">
        <v>547</v>
      </c>
      <c r="C26" s="1">
        <v>417</v>
      </c>
      <c r="D26" s="2">
        <f t="shared" si="2"/>
        <v>164.87874332369228</v>
      </c>
      <c r="E26" s="23">
        <f>SUM(D$4:D26)*1000/195</f>
        <v>8680.290546051134</v>
      </c>
      <c r="F26" s="5">
        <f t="shared" si="0"/>
        <v>0</v>
      </c>
      <c r="G26" s="16">
        <f t="shared" si="1"/>
        <v>0</v>
      </c>
      <c r="H26" s="4"/>
    </row>
    <row r="27" spans="1:8" ht="12.75">
      <c r="A27" s="3">
        <v>155</v>
      </c>
      <c r="B27" s="1">
        <v>697</v>
      </c>
      <c r="C27" s="1">
        <v>586</v>
      </c>
      <c r="D27" s="2">
        <f t="shared" si="2"/>
        <v>225.96681172242972</v>
      </c>
      <c r="E27" s="23">
        <f>SUM(D$4:D27)*1000/195</f>
        <v>9839.09470873026</v>
      </c>
      <c r="F27" s="5">
        <f t="shared" si="0"/>
        <v>0</v>
      </c>
      <c r="G27" s="16">
        <f t="shared" si="1"/>
        <v>0</v>
      </c>
      <c r="H27" s="4"/>
    </row>
    <row r="28" spans="1:8" ht="12.75">
      <c r="A28" s="3">
        <v>155</v>
      </c>
      <c r="B28" s="1">
        <v>704</v>
      </c>
      <c r="C28" s="1">
        <v>582</v>
      </c>
      <c r="D28" s="2">
        <f t="shared" si="2"/>
        <v>8.06225774829855</v>
      </c>
      <c r="E28" s="23">
        <f>SUM(D$4:D28)*1000/195</f>
        <v>9880.439620259995</v>
      </c>
      <c r="F28" s="5">
        <f t="shared" si="0"/>
        <v>0</v>
      </c>
      <c r="G28" s="16">
        <f t="shared" si="1"/>
        <v>0</v>
      </c>
      <c r="H28" s="4"/>
    </row>
    <row r="29" spans="1:8" ht="12.75">
      <c r="A29" s="3">
        <v>155</v>
      </c>
      <c r="B29" s="1">
        <v>721</v>
      </c>
      <c r="C29" s="1">
        <v>644</v>
      </c>
      <c r="D29" s="2">
        <f t="shared" si="2"/>
        <v>64.28841264178172</v>
      </c>
      <c r="E29" s="23">
        <f>SUM(D$4:D29)*1000/195</f>
        <v>10210.123787653749</v>
      </c>
      <c r="F29" s="5">
        <f t="shared" si="0"/>
        <v>0</v>
      </c>
      <c r="G29" s="16">
        <f t="shared" si="1"/>
        <v>0</v>
      </c>
      <c r="H29" s="4"/>
    </row>
    <row r="30" spans="1:8" ht="12.75">
      <c r="A30" s="3">
        <v>155</v>
      </c>
      <c r="B30" s="1">
        <v>747</v>
      </c>
      <c r="C30" s="1">
        <v>616</v>
      </c>
      <c r="D30" s="2">
        <f t="shared" si="2"/>
        <v>38.2099463490856</v>
      </c>
      <c r="E30" s="23">
        <f>SUM(D$4:D30)*1000/195</f>
        <v>10406.072230469572</v>
      </c>
      <c r="F30" s="5">
        <f t="shared" si="0"/>
        <v>5</v>
      </c>
      <c r="G30" s="16">
        <f t="shared" si="1"/>
        <v>0</v>
      </c>
      <c r="H30" s="4"/>
    </row>
    <row r="31" spans="1:8" ht="12.75">
      <c r="A31" s="3">
        <v>150</v>
      </c>
      <c r="B31" s="1">
        <v>868</v>
      </c>
      <c r="C31" s="1">
        <v>743</v>
      </c>
      <c r="D31" s="2">
        <f t="shared" si="2"/>
        <v>175.41379649275024</v>
      </c>
      <c r="E31" s="23">
        <f>SUM(D$4:D31)*1000/195</f>
        <v>11305.630161201625</v>
      </c>
      <c r="F31" s="5">
        <f t="shared" si="0"/>
        <v>0</v>
      </c>
      <c r="G31" s="16">
        <f t="shared" si="1"/>
        <v>0</v>
      </c>
      <c r="H31" s="4"/>
    </row>
    <row r="32" spans="1:8" ht="12.75">
      <c r="A32" s="3">
        <v>150</v>
      </c>
      <c r="B32" s="1">
        <v>944</v>
      </c>
      <c r="C32" s="1">
        <v>826</v>
      </c>
      <c r="D32" s="2">
        <f t="shared" si="2"/>
        <v>112.53888216967503</v>
      </c>
      <c r="E32" s="23">
        <f>SUM(D$4:D32)*1000/195</f>
        <v>11882.752633866625</v>
      </c>
      <c r="F32" s="5">
        <f t="shared" si="0"/>
        <v>0</v>
      </c>
      <c r="G32" s="16">
        <f t="shared" si="1"/>
        <v>0</v>
      </c>
      <c r="H32" s="4"/>
    </row>
    <row r="33" spans="1:8" ht="12.75">
      <c r="A33" s="3">
        <v>150</v>
      </c>
      <c r="B33" s="1">
        <v>3</v>
      </c>
      <c r="C33" s="1">
        <v>483</v>
      </c>
      <c r="D33" s="2">
        <v>0</v>
      </c>
      <c r="E33" s="23">
        <f>SUM(D$4:D33)*1000/195</f>
        <v>11882.752633866625</v>
      </c>
      <c r="F33" s="5">
        <f t="shared" si="0"/>
        <v>0</v>
      </c>
      <c r="G33" s="16">
        <f t="shared" si="1"/>
        <v>0</v>
      </c>
      <c r="H33" s="4"/>
    </row>
    <row r="34" spans="1:8" ht="12.75">
      <c r="A34" s="3">
        <v>150</v>
      </c>
      <c r="B34" s="1">
        <v>56</v>
      </c>
      <c r="C34" s="1">
        <v>542</v>
      </c>
      <c r="D34" s="2">
        <f>SQRT((B34-B33)*(B34-B33)+(C34-C33)*(C34-C33))</f>
        <v>79.30952023559341</v>
      </c>
      <c r="E34" s="23">
        <f>SUM(D$4:D34)*1000/195</f>
        <v>12289.468122254284</v>
      </c>
      <c r="F34" s="5">
        <f t="shared" si="0"/>
        <v>0</v>
      </c>
      <c r="G34" s="16">
        <f t="shared" si="1"/>
        <v>0</v>
      </c>
      <c r="H34" s="4"/>
    </row>
    <row r="35" spans="1:8" ht="12.75">
      <c r="A35" s="3">
        <v>150</v>
      </c>
      <c r="B35" s="1">
        <v>87</v>
      </c>
      <c r="C35" s="1">
        <v>511</v>
      </c>
      <c r="D35" s="2">
        <f>SQRT((B35-B34)*(B35-B34)+(C35-C34)*(C35-C34))</f>
        <v>43.840620433565945</v>
      </c>
      <c r="E35" s="23">
        <f>SUM(D$4:D35)*1000/195</f>
        <v>12514.291816785391</v>
      </c>
      <c r="F35" s="5">
        <f t="shared" si="0"/>
        <v>0</v>
      </c>
      <c r="G35" s="16">
        <f t="shared" si="1"/>
        <v>5</v>
      </c>
      <c r="H35" s="4"/>
    </row>
    <row r="36" spans="1:8" ht="12.75">
      <c r="A36" s="3">
        <v>155</v>
      </c>
      <c r="B36" s="1">
        <v>140</v>
      </c>
      <c r="C36" s="1">
        <v>568</v>
      </c>
      <c r="D36" s="2">
        <f aca="true" t="shared" si="3" ref="D36:D42">SQRT((B36-B35)*(B36-B35)+(C36-C35)*(C36-C35))</f>
        <v>77.83315488916018</v>
      </c>
      <c r="E36" s="23">
        <f>SUM(D$4:D36)*1000/195</f>
        <v>12913.436200832366</v>
      </c>
      <c r="F36" s="5">
        <f t="shared" si="0"/>
        <v>5</v>
      </c>
      <c r="G36" s="16">
        <f t="shared" si="1"/>
        <v>0</v>
      </c>
      <c r="H36" s="4"/>
    </row>
    <row r="37" spans="1:8" ht="12.75">
      <c r="A37" s="3">
        <v>150</v>
      </c>
      <c r="B37" s="1">
        <v>188</v>
      </c>
      <c r="C37" s="1">
        <v>621</v>
      </c>
      <c r="D37" s="2">
        <f t="shared" si="3"/>
        <v>71.50524456289902</v>
      </c>
      <c r="E37" s="23">
        <f>SUM(D$4:D37)*1000/195</f>
        <v>13280.129762693387</v>
      </c>
      <c r="F37" s="5">
        <f t="shared" si="0"/>
        <v>10</v>
      </c>
      <c r="G37" s="16">
        <f t="shared" si="1"/>
        <v>0</v>
      </c>
      <c r="H37" s="4"/>
    </row>
    <row r="38" spans="1:8" ht="12.75">
      <c r="A38" s="3">
        <v>140</v>
      </c>
      <c r="B38" s="1">
        <v>291</v>
      </c>
      <c r="C38" s="1">
        <v>668</v>
      </c>
      <c r="D38" s="2">
        <f t="shared" si="3"/>
        <v>113.21660655575224</v>
      </c>
      <c r="E38" s="23">
        <f>SUM(D$4:D38)*1000/195</f>
        <v>13860.727745030577</v>
      </c>
      <c r="F38" s="5">
        <f t="shared" si="0"/>
        <v>0</v>
      </c>
      <c r="G38" s="16">
        <f t="shared" si="1"/>
        <v>0</v>
      </c>
      <c r="H38" s="4"/>
    </row>
    <row r="39" spans="1:8" ht="12.75">
      <c r="A39" s="3">
        <v>140</v>
      </c>
      <c r="B39" s="1">
        <v>140</v>
      </c>
      <c r="C39" s="1">
        <v>790</v>
      </c>
      <c r="D39" s="2">
        <f t="shared" si="3"/>
        <v>194.12624758130983</v>
      </c>
      <c r="E39" s="23">
        <f>SUM(D$4:D39)*1000/195</f>
        <v>14856.246963396266</v>
      </c>
      <c r="F39" s="5">
        <v>0</v>
      </c>
      <c r="G39" s="16">
        <f t="shared" si="1"/>
        <v>0</v>
      </c>
      <c r="H39" s="4" t="s">
        <v>11</v>
      </c>
    </row>
    <row r="40" spans="1:8" ht="12.75">
      <c r="A40" s="3"/>
      <c r="B40" s="1"/>
      <c r="C40" s="1"/>
      <c r="D40" s="2">
        <v>0</v>
      </c>
      <c r="E40" s="23">
        <f>SUM(D$4:D40)*1000/195</f>
        <v>14856.246963396266</v>
      </c>
      <c r="F40" s="5">
        <f t="shared" si="0"/>
        <v>0</v>
      </c>
      <c r="G40" s="16">
        <f t="shared" si="1"/>
        <v>0</v>
      </c>
      <c r="H40" s="4"/>
    </row>
    <row r="41" spans="1:8" ht="12.75">
      <c r="A41" s="3"/>
      <c r="B41" s="1"/>
      <c r="C41" s="1"/>
      <c r="D41" s="2">
        <f t="shared" si="3"/>
        <v>0</v>
      </c>
      <c r="E41" s="23">
        <f>SUM(D$4:D41)*1000/195</f>
        <v>14856.246963396266</v>
      </c>
      <c r="F41" s="5">
        <f t="shared" si="0"/>
        <v>0</v>
      </c>
      <c r="G41" s="16">
        <f t="shared" si="1"/>
        <v>0</v>
      </c>
      <c r="H41" s="4"/>
    </row>
    <row r="42" spans="1:8" ht="12.75">
      <c r="A42" s="3"/>
      <c r="B42" s="1"/>
      <c r="C42" s="1"/>
      <c r="D42" s="2">
        <f t="shared" si="3"/>
        <v>0</v>
      </c>
      <c r="E42" s="23">
        <f>SUM(D$4:D42)*1000/195</f>
        <v>14856.246963396266</v>
      </c>
      <c r="F42" s="5">
        <v>0</v>
      </c>
      <c r="G42" s="16">
        <v>0</v>
      </c>
      <c r="H42" s="4"/>
    </row>
    <row r="43" spans="1:8" ht="12.75">
      <c r="A43" s="25"/>
      <c r="B43" s="26"/>
      <c r="C43" s="26"/>
      <c r="D43" s="2">
        <v>0</v>
      </c>
      <c r="E43" s="23">
        <v>0</v>
      </c>
      <c r="F43" s="5">
        <f>IF(A43-A116&gt;0,A43-A116,0)</f>
        <v>0</v>
      </c>
      <c r="G43" s="16">
        <f>IF(A116-A43&gt;0,A116-A43,0)</f>
        <v>0</v>
      </c>
      <c r="H43" s="29"/>
    </row>
    <row r="44" spans="1:8" ht="12.75">
      <c r="A44" s="25"/>
      <c r="B44" s="26"/>
      <c r="C44" s="26"/>
      <c r="D44" s="35"/>
      <c r="E44" s="36"/>
      <c r="F44" s="37"/>
      <c r="G44" s="38"/>
      <c r="H44" s="29"/>
    </row>
    <row r="45" spans="1:8" ht="13.5" thickBot="1">
      <c r="A45" s="25"/>
      <c r="B45" s="26"/>
      <c r="C45" s="26"/>
      <c r="D45" s="26"/>
      <c r="E45" s="27"/>
      <c r="F45" s="25"/>
      <c r="G45" s="28"/>
      <c r="H45" s="29"/>
    </row>
    <row r="46" spans="1:8" ht="26.25" customHeight="1" thickBot="1">
      <c r="A46" s="30"/>
      <c r="B46" s="31"/>
      <c r="C46" s="31"/>
      <c r="D46" s="31"/>
      <c r="E46" s="32"/>
      <c r="F46" s="30">
        <f>SUM(F4:F45)</f>
        <v>47</v>
      </c>
      <c r="G46" s="33">
        <f>SUM(G4:G45)</f>
        <v>27</v>
      </c>
      <c r="H46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2006-07-05T04:07:37Z</dcterms:modified>
  <cp:category/>
  <cp:version/>
  <cp:contentType/>
  <cp:contentStatus/>
</cp:coreProperties>
</file>